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価格設定" sheetId="1" state="visible" r:id="rId2"/>
    <sheet name="時給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<sst xmlns="http://schemas.openxmlformats.org/spreadsheetml/2006/main" count="262" uniqueCount="84">
  <si>
    <t xml:space="preserve">タスク</t>
  </si>
  <si>
    <t xml:space="preserve">詳細</t>
  </si>
  <si>
    <t xml:space="preserve">工数（時間）</t>
  </si>
  <si>
    <t xml:space="preserve">戦略家（社内）</t>
  </si>
  <si>
    <t xml:space="preserve">デザイナー（社内）</t>
  </si>
  <si>
    <t xml:space="preserve">構造と過程の料金</t>
  </si>
  <si>
    <t xml:space="preserve">コスト</t>
  </si>
  <si>
    <t xml:space="preserve">利益</t>
  </si>
  <si>
    <t xml:space="preserve">請求額</t>
  </si>
  <si>
    <t xml:space="preserve">ブランドの本質</t>
  </si>
  <si>
    <t xml:space="preserve">ブランド部門 調査</t>
  </si>
  <si>
    <t xml:space="preserve">-</t>
  </si>
  <si>
    <t xml:space="preserve">ブランドの目的</t>
  </si>
  <si>
    <t xml:space="preserve">調査</t>
  </si>
  <si>
    <t xml:space="preserve">開発</t>
  </si>
  <si>
    <t xml:space="preserve">ブランドのビジョン</t>
  </si>
  <si>
    <t xml:space="preserve">ブランドのミッション</t>
  </si>
  <si>
    <t xml:space="preserve">ブランドの価値観</t>
  </si>
  <si>
    <t xml:space="preserve">ポジショニング戦略</t>
  </si>
  <si>
    <t xml:space="preserve">ターゲット市場リサーチ</t>
  </si>
  <si>
    <t xml:space="preserve">総合的な審査</t>
  </si>
  <si>
    <t xml:space="preserve">顧客開発</t>
  </si>
  <si>
    <t xml:space="preserve">ペルソナ開発</t>
  </si>
  <si>
    <t xml:space="preserve">競合リサーチ</t>
  </si>
  <si>
    <t xml:space="preserve">競合レポート</t>
  </si>
  <si>
    <t xml:space="preserve">差別化戦略</t>
  </si>
  <si>
    <t xml:space="preserve">声明文開発</t>
  </si>
  <si>
    <t xml:space="preserve">ブランドペルソナ</t>
  </si>
  <si>
    <t xml:space="preserve">アーキタイプミックス</t>
  </si>
  <si>
    <t xml:space="preserve">調査と開発</t>
  </si>
  <si>
    <t xml:space="preserve">ブランドボイス</t>
  </si>
  <si>
    <t xml:space="preserve">言語と語彙</t>
  </si>
  <si>
    <t xml:space="preserve">ペルソナインタビュー</t>
  </si>
  <si>
    <t xml:space="preserve">コミュニケーションの枠組み</t>
  </si>
  <si>
    <t xml:space="preserve">コアメッセージ</t>
  </si>
  <si>
    <t xml:space="preserve">ブランドストーリー</t>
  </si>
  <si>
    <t xml:space="preserve">タグライン</t>
  </si>
  <si>
    <t xml:space="preserve">フック</t>
  </si>
  <si>
    <t xml:space="preserve">ブランド名</t>
  </si>
  <si>
    <t xml:space="preserve">ビジュアルアイデンティティ</t>
  </si>
  <si>
    <t xml:space="preserve">ロゴデザイン</t>
  </si>
  <si>
    <t xml:space="preserve">デザイン</t>
  </si>
  <si>
    <t xml:space="preserve">カラーパレット</t>
  </si>
  <si>
    <t xml:space="preserve">調査 デザイン</t>
  </si>
  <si>
    <t xml:space="preserve">画像のスタイル</t>
  </si>
  <si>
    <t xml:space="preserve">グラフィック</t>
  </si>
  <si>
    <t xml:space="preserve">プレゼンテーション</t>
  </si>
  <si>
    <t xml:space="preserve">スタイルガイド</t>
  </si>
  <si>
    <t xml:space="preserve">ブランドの存在感</t>
  </si>
  <si>
    <t xml:space="preserve">ウェブサイト</t>
  </si>
  <si>
    <r>
      <rPr>
        <sz val="12"/>
        <color rgb="FF000000"/>
        <rFont val="游ゴシック体"/>
        <family val="2"/>
      </rPr>
      <t xml:space="preserve">構築 </t>
    </r>
    <r>
      <rPr>
        <sz val="12"/>
        <color rgb="FF000000"/>
        <rFont val="Calibri"/>
        <family val="2"/>
        <charset val="1"/>
      </rPr>
      <t xml:space="preserve">/ </t>
    </r>
    <r>
      <rPr>
        <sz val="12"/>
        <color rgb="FF000000"/>
        <rFont val="游ゴシック体"/>
        <family val="2"/>
      </rPr>
      <t xml:space="preserve">開発</t>
    </r>
  </si>
  <si>
    <t xml:space="preserve">技術的な統合</t>
  </si>
  <si>
    <t xml:space="preserve">テスト</t>
  </si>
  <si>
    <t xml:space="preserve">ソーシャルブランディング</t>
  </si>
  <si>
    <t xml:space="preserve">名刺</t>
  </si>
  <si>
    <t xml:space="preserve">印刷</t>
  </si>
  <si>
    <t xml:space="preserve">その他の費用</t>
  </si>
  <si>
    <t xml:space="preserve">その他の付随物</t>
  </si>
  <si>
    <t xml:space="preserve">レターヘッド</t>
  </si>
  <si>
    <t xml:space="preserve">Word &amp; PDF</t>
  </si>
  <si>
    <t xml:space="preserve">封筒</t>
  </si>
  <si>
    <t xml:space="preserve">PDF</t>
  </si>
  <si>
    <t xml:space="preserve">添え状</t>
  </si>
  <si>
    <t xml:space="preserve">メモ帳</t>
  </si>
  <si>
    <t xml:space="preserve">外部費用</t>
  </si>
  <si>
    <t xml:space="preserve">ドメイン</t>
  </si>
  <si>
    <t xml:space="preserve">ホスティング</t>
  </si>
  <si>
    <t xml:space="preserve">小計</t>
  </si>
  <si>
    <t xml:space="preserve">合計</t>
  </si>
  <si>
    <t xml:space="preserve">最終見積もり</t>
  </si>
  <si>
    <t xml:space="preserve">ポジション名</t>
  </si>
  <si>
    <t xml:space="preserve">項目</t>
  </si>
  <si>
    <t xml:space="preserve">数量</t>
  </si>
  <si>
    <t xml:space="preserve">デザイナー</t>
  </si>
  <si>
    <t xml:space="preserve">給与</t>
  </si>
  <si>
    <t xml:space="preserve">労働時間（週）</t>
  </si>
  <si>
    <t xml:space="preserve">休暇（週）</t>
  </si>
  <si>
    <t xml:space="preserve">病気休暇（週）</t>
  </si>
  <si>
    <t xml:space="preserve">総労働週数</t>
  </si>
  <si>
    <t xml:space="preserve">総労働時間</t>
  </si>
  <si>
    <t xml:space="preserve">時給コスト</t>
  </si>
  <si>
    <r>
      <rPr>
        <b val="true"/>
        <sz val="16"/>
        <color rgb="FF000000"/>
        <rFont val="游ゴシック体"/>
        <family val="2"/>
      </rPr>
      <t xml:space="preserve">時給請求額（</t>
    </r>
    <r>
      <rPr>
        <b val="true"/>
        <sz val="16"/>
        <color rgb="FF000000"/>
        <rFont val="Calibri"/>
        <family val="0"/>
      </rPr>
      <t xml:space="preserve">+75%</t>
    </r>
    <r>
      <rPr>
        <b val="true"/>
        <sz val="16"/>
        <color rgb="FF000000"/>
        <rFont val="游ゴシック体"/>
        <family val="2"/>
      </rPr>
      <t xml:space="preserve">）</t>
    </r>
  </si>
  <si>
    <t xml:space="preserve">戦略家</t>
  </si>
  <si>
    <r>
      <rPr>
        <b val="true"/>
        <sz val="16"/>
        <color rgb="FF000000"/>
        <rFont val="游ゴシック体"/>
        <family val="2"/>
      </rPr>
      <t xml:space="preserve">時給請求額（</t>
    </r>
    <r>
      <rPr>
        <b val="true"/>
        <sz val="16"/>
        <color rgb="FF000000"/>
        <rFont val="Calibri"/>
        <family val="0"/>
        <charset val="1"/>
      </rPr>
      <t xml:space="preserve">+75%</t>
    </r>
    <r>
      <rPr>
        <b val="true"/>
        <sz val="16"/>
        <color rgb="FF000000"/>
        <rFont val="游ゴシック体"/>
        <family val="2"/>
      </rPr>
      <t xml:space="preserve">）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</si>
</sst>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%"/>
    <numFmt numFmtId="166" formatCode="#,##0"/>
  </numFmts>
  <fonts count="20">
    <font>
      <sz val="12"/>
      <color rgb="FF000000"/>
      <name val="游ゴシック体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FFFFFF"/>
      <name val="游ゴシック体"/>
      <family val="2"/>
    </font>
    <font>
      <b val="true"/>
      <sz val="14"/>
      <name val="游ゴシック体"/>
      <family val="2"/>
    </font>
    <font>
      <b val="true"/>
      <sz val="14"/>
      <name val="Calibri"/>
      <family val="0"/>
      <charset val="1"/>
    </font>
    <font>
      <sz val="12"/>
      <color rgb="FF000000"/>
      <name val="Calibri"/>
      <family val="2"/>
      <charset val="1"/>
    </font>
    <font>
      <b val="true"/>
      <sz val="12"/>
      <color rgb="FF000000"/>
      <name val="游ゴシック体"/>
      <family val="2"/>
    </font>
    <font>
      <sz val="12"/>
      <color rgb="FFFFFFFF"/>
      <name val="游ゴシック体"/>
      <family val="2"/>
    </font>
    <font>
      <b val="true"/>
      <sz val="16"/>
      <color rgb="FFFFFFFF"/>
      <name val="游ゴシック体"/>
      <family val="2"/>
    </font>
    <font>
      <b val="true"/>
      <sz val="16"/>
      <color rgb="FFFFFFFF"/>
      <name val="Calibri"/>
      <family val="0"/>
      <charset val="1"/>
    </font>
    <font>
      <sz val="14"/>
      <color rgb="FF000000"/>
      <name val="游ゴシック体"/>
      <family val="2"/>
    </font>
    <font>
      <b val="true"/>
      <sz val="14"/>
      <color rgb="FFFFFFFF"/>
      <name val="游ゴシック体"/>
      <family val="2"/>
    </font>
    <font>
      <b val="true"/>
      <sz val="18"/>
      <color rgb="FF000000"/>
      <name val="游ゴシック体"/>
      <family val="2"/>
    </font>
    <font>
      <b val="true"/>
      <sz val="14"/>
      <color rgb="FF000000"/>
      <name val="游ゴシック体"/>
      <family val="2"/>
    </font>
    <font>
      <b val="true"/>
      <sz val="14"/>
      <color rgb="FF000000"/>
      <name val="Calibri"/>
      <family val="0"/>
      <charset val="1"/>
    </font>
    <font>
      <b val="true"/>
      <sz val="16"/>
      <color rgb="FF000000"/>
      <name val="游ゴシック体"/>
      <family val="2"/>
    </font>
    <font>
      <b val="true"/>
      <sz val="16"/>
      <color rgb="FF000000"/>
      <name val="Calibri"/>
      <family val="0"/>
      <charset val="1"/>
    </font>
    <font>
      <b val="true"/>
      <sz val="16"/>
      <color rgb="FF000000"/>
      <name val="Calibri"/>
      <family val="0"/>
    </font>
  </fonts>
  <fills count="16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0000"/>
        <bgColor rgb="FF993300"/>
      </patternFill>
    </fill>
    <fill>
      <patternFill patternType="solid">
        <fgColor rgb="FF558ED5"/>
        <bgColor rgb="FF7F7F7F"/>
      </patternFill>
    </fill>
    <fill>
      <patternFill patternType="solid">
        <fgColor rgb="FF604A7B"/>
        <bgColor rgb="FF404040"/>
      </patternFill>
    </fill>
    <fill>
      <patternFill patternType="solid">
        <fgColor rgb="FF404040"/>
        <bgColor rgb="FF333300"/>
      </patternFill>
    </fill>
    <fill>
      <patternFill patternType="solid">
        <fgColor rgb="FFD7E4BD"/>
        <bgColor rgb="FFEEECE1"/>
      </patternFill>
    </fill>
    <fill>
      <patternFill patternType="solid">
        <fgColor rgb="FFC3D69B"/>
        <bgColor rgb="FFD7E4BD"/>
      </patternFill>
    </fill>
    <fill>
      <patternFill patternType="solid">
        <fgColor rgb="FFEEECE1"/>
        <bgColor rgb="FFEBF1DE"/>
      </patternFill>
    </fill>
    <fill>
      <patternFill patternType="solid">
        <fgColor rgb="FFF2F2F2"/>
        <bgColor rgb="FFEEECE1"/>
      </patternFill>
    </fill>
    <fill>
      <patternFill patternType="solid">
        <fgColor rgb="FFB7DEE8"/>
        <bgColor rgb="FFD7E4BD"/>
      </patternFill>
    </fill>
    <fill>
      <patternFill patternType="solid">
        <fgColor rgb="FF93CDDD"/>
        <bgColor rgb="FFB7DEE8"/>
      </patternFill>
    </fill>
    <fill>
      <patternFill patternType="solid">
        <fgColor rgb="FF7F7F7F"/>
        <bgColor rgb="FF969696"/>
      </patternFill>
    </fill>
    <fill>
      <patternFill patternType="solid">
        <fgColor rgb="FF008000"/>
        <bgColor rgb="FF008080"/>
      </patternFill>
    </fill>
    <fill>
      <patternFill patternType="solid">
        <fgColor rgb="FFEBF1DE"/>
        <bgColor rgb="FFEEECE1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6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3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3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4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4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5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6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6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7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7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7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7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7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8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9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9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1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9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7" fillId="10" borderId="1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11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11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11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11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11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12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1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1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10" borderId="1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10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9" borderId="1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" fillId="2" borderId="1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1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1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9" fillId="1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1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1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8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8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8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8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8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8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8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8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8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14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14" borderId="1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1" fillId="14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1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13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13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9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9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9" borderId="1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8" fillId="15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8" fillId="15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1" fillId="14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7F7F7F"/>
      <rgbColor rgb="FF9999FF"/>
      <rgbColor rgb="FF993366"/>
      <rgbColor rgb="FFEBF1DE"/>
      <rgbColor rgb="FFF2F2F2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EECE1"/>
      <rgbColor rgb="FFD7E4BD"/>
      <rgbColor rgb="FFFFFF99"/>
      <rgbColor rgb="FF93CDDD"/>
      <rgbColor rgb="FFFF99CC"/>
      <rgbColor rgb="FFCC99FF"/>
      <rgbColor rgb="FFFFCC99"/>
      <rgbColor rgb="FF558ED5"/>
      <rgbColor rgb="FF33CCCC"/>
      <rgbColor rgb="FF99CC00"/>
      <rgbColor rgb="FFFFCC00"/>
      <rgbColor rgb="FFFF9900"/>
      <rgbColor rgb="FFFF6600"/>
      <rgbColor rgb="FF604A7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0404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73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pane xSplit="0" ySplit="3" topLeftCell="A7" activePane="bottomLeft" state="frozen"/>
      <selection pane="topLeft" activeCell="A1" activeCellId="0" sqref="A1"/>
      <selection pane="bottomLeft" activeCell="A40" activeCellId="0" sqref="A40"/>
    </sheetView>
  </sheetViews>
  <sheetFormatPr defaultColWidth="9.56640625" defaultRowHeight="15" zeroHeight="false" outlineLevelRow="0" outlineLevelCol="0"/>
  <cols>
    <col collapsed="false" customWidth="true" hidden="false" outlineLevel="0" max="1" min="1" style="1" width="23.59"/>
    <col collapsed="false" customWidth="true" hidden="false" outlineLevel="0" max="2" min="2" style="1" width="19.17"/>
    <col collapsed="false" customWidth="true" hidden="false" outlineLevel="0" max="3" min="3" style="1" width="11.89"/>
    <col collapsed="false" customWidth="true" hidden="false" outlineLevel="0" max="4" min="4" style="1" width="9.7"/>
    <col collapsed="false" customWidth="true" hidden="false" outlineLevel="0" max="5" min="5" style="1" width="14.6"/>
    <col collapsed="false" customWidth="true" hidden="false" outlineLevel="0" max="6" min="6" style="1" width="8.63"/>
    <col collapsed="false" customWidth="true" hidden="false" outlineLevel="0" max="7" min="7" style="1" width="12.25"/>
    <col collapsed="false" customWidth="true" hidden="false" outlineLevel="0" max="8" min="8" style="1" width="21.53"/>
    <col collapsed="false" customWidth="false" hidden="false" outlineLevel="0" max="1024" min="9" style="1" width="9.58"/>
  </cols>
  <sheetData>
    <row r="1" customFormat="false" ht="15" hidden="false" customHeight="false" outlineLevel="0" collapsed="false">
      <c r="A1" s="2" t="s">
        <v>0</v>
      </c>
      <c r="B1" s="2" t="s">
        <v>1</v>
      </c>
      <c r="C1" s="2" t="s">
        <v>2</v>
      </c>
      <c r="D1" s="3" t="s">
        <v>3</v>
      </c>
      <c r="E1" s="3"/>
      <c r="F1" s="4" t="s">
        <v>4</v>
      </c>
      <c r="G1" s="4"/>
      <c r="H1" s="5" t="s">
        <v>5</v>
      </c>
    </row>
    <row r="2" customFormat="false" ht="15" hidden="false" customHeight="false" outlineLevel="0" collapsed="false">
      <c r="A2" s="6"/>
      <c r="B2" s="6"/>
      <c r="C2" s="6"/>
      <c r="D2" s="7" t="s">
        <v>6</v>
      </c>
      <c r="E2" s="8" t="s">
        <v>7</v>
      </c>
      <c r="F2" s="9" t="s">
        <v>6</v>
      </c>
      <c r="G2" s="10" t="s">
        <v>7</v>
      </c>
      <c r="H2" s="11" t="s">
        <v>8</v>
      </c>
    </row>
    <row r="3" customFormat="false" ht="15.75" hidden="false" customHeight="false" outlineLevel="0" collapsed="false">
      <c r="A3" s="12"/>
      <c r="B3" s="13"/>
      <c r="C3" s="13"/>
      <c r="D3" s="7" t="n">
        <v>80</v>
      </c>
      <c r="E3" s="8" t="n">
        <v>0.75</v>
      </c>
      <c r="F3" s="9" t="n">
        <v>50</v>
      </c>
      <c r="G3" s="10" t="n">
        <v>0.75</v>
      </c>
      <c r="H3" s="11" t="n">
        <v>0.3</v>
      </c>
    </row>
    <row r="4" s="20" customFormat="true" ht="18.75" hidden="false" customHeight="false" outlineLevel="0" collapsed="false">
      <c r="A4" s="14" t="s">
        <v>9</v>
      </c>
      <c r="B4" s="15"/>
      <c r="C4" s="15"/>
      <c r="D4" s="16" t="n">
        <f aca="false">SUM(D5:D15)</f>
        <v>480</v>
      </c>
      <c r="E4" s="17" t="n">
        <f aca="false">SUM(E5:E15)</f>
        <v>360</v>
      </c>
      <c r="F4" s="18"/>
      <c r="G4" s="18"/>
      <c r="H4" s="18" t="n">
        <f aca="false">SUM(H5:H15)</f>
        <v>252</v>
      </c>
      <c r="I4" s="19" t="n">
        <f aca="false">SUM(D4:H4)</f>
        <v>1092</v>
      </c>
    </row>
    <row r="5" customFormat="false" ht="15" hidden="false" customHeight="false" outlineLevel="0" collapsed="false">
      <c r="A5" s="21" t="s">
        <v>9</v>
      </c>
      <c r="B5" s="22" t="s">
        <v>10</v>
      </c>
      <c r="C5" s="23" t="n">
        <v>1</v>
      </c>
      <c r="D5" s="24" t="n">
        <f aca="false">C5*$D$3</f>
        <v>80</v>
      </c>
      <c r="E5" s="25" t="n">
        <f aca="false">D5*75%</f>
        <v>60</v>
      </c>
      <c r="F5" s="26" t="s">
        <v>11</v>
      </c>
      <c r="G5" s="26" t="s">
        <v>11</v>
      </c>
      <c r="H5" s="27" t="n">
        <f aca="false">SUM(D5:G5)*30%</f>
        <v>42</v>
      </c>
      <c r="I5" s="28"/>
    </row>
    <row r="6" customFormat="false" ht="15" hidden="false" customHeight="false" outlineLevel="0" collapsed="false">
      <c r="A6" s="21" t="s">
        <v>12</v>
      </c>
      <c r="B6" s="22" t="s">
        <v>13</v>
      </c>
      <c r="C6" s="23" t="n">
        <v>0.5</v>
      </c>
      <c r="D6" s="24" t="n">
        <f aca="false">C6*$D$3</f>
        <v>40</v>
      </c>
      <c r="E6" s="25" t="n">
        <f aca="false">D6*75%</f>
        <v>30</v>
      </c>
      <c r="F6" s="26" t="s">
        <v>11</v>
      </c>
      <c r="G6" s="26" t="s">
        <v>11</v>
      </c>
      <c r="H6" s="27" t="n">
        <f aca="false">SUM(D6:G6)*30%</f>
        <v>21</v>
      </c>
      <c r="I6" s="28"/>
    </row>
    <row r="7" customFormat="false" ht="15" hidden="false" customHeight="false" outlineLevel="0" collapsed="false">
      <c r="A7" s="21" t="s">
        <v>12</v>
      </c>
      <c r="B7" s="22" t="s">
        <v>14</v>
      </c>
      <c r="C7" s="23" t="n">
        <v>0.5</v>
      </c>
      <c r="D7" s="24" t="n">
        <f aca="false">C7*$D$3</f>
        <v>40</v>
      </c>
      <c r="E7" s="25" t="n">
        <f aca="false">D7*75%</f>
        <v>30</v>
      </c>
      <c r="F7" s="26" t="s">
        <v>11</v>
      </c>
      <c r="G7" s="26" t="s">
        <v>11</v>
      </c>
      <c r="H7" s="27" t="n">
        <f aca="false">SUM(D7:G7)*30%</f>
        <v>21</v>
      </c>
      <c r="I7" s="28"/>
    </row>
    <row r="8" customFormat="false" ht="15" hidden="false" customHeight="false" outlineLevel="0" collapsed="false">
      <c r="A8" s="21" t="s">
        <v>15</v>
      </c>
      <c r="B8" s="22" t="s">
        <v>13</v>
      </c>
      <c r="C8" s="23" t="n">
        <v>0.5</v>
      </c>
      <c r="D8" s="24" t="n">
        <f aca="false">C8*$D$3</f>
        <v>40</v>
      </c>
      <c r="E8" s="25" t="n">
        <f aca="false">D8*75%</f>
        <v>30</v>
      </c>
      <c r="F8" s="26" t="s">
        <v>11</v>
      </c>
      <c r="G8" s="26" t="s">
        <v>11</v>
      </c>
      <c r="H8" s="27" t="n">
        <f aca="false">SUM(D8:G8)*30%</f>
        <v>21</v>
      </c>
      <c r="I8" s="28"/>
    </row>
    <row r="9" customFormat="false" ht="15" hidden="false" customHeight="false" outlineLevel="0" collapsed="false">
      <c r="A9" s="21" t="s">
        <v>15</v>
      </c>
      <c r="B9" s="22" t="s">
        <v>14</v>
      </c>
      <c r="C9" s="23" t="n">
        <v>0.5</v>
      </c>
      <c r="D9" s="24" t="n">
        <f aca="false">C9*$D$3</f>
        <v>40</v>
      </c>
      <c r="E9" s="25" t="n">
        <f aca="false">D9*75%</f>
        <v>30</v>
      </c>
      <c r="F9" s="26" t="s">
        <v>11</v>
      </c>
      <c r="G9" s="26" t="s">
        <v>11</v>
      </c>
      <c r="H9" s="27" t="n">
        <f aca="false">SUM(D9:G9)*30%</f>
        <v>21</v>
      </c>
      <c r="I9" s="28"/>
    </row>
    <row r="10" customFormat="false" ht="15" hidden="false" customHeight="false" outlineLevel="0" collapsed="false">
      <c r="A10" s="21" t="s">
        <v>16</v>
      </c>
      <c r="B10" s="22" t="s">
        <v>13</v>
      </c>
      <c r="C10" s="23" t="n">
        <v>0.5</v>
      </c>
      <c r="D10" s="24" t="n">
        <f aca="false">C10*$D$3</f>
        <v>40</v>
      </c>
      <c r="E10" s="25" t="n">
        <f aca="false">D10*75%</f>
        <v>30</v>
      </c>
      <c r="F10" s="26" t="s">
        <v>11</v>
      </c>
      <c r="G10" s="26" t="s">
        <v>11</v>
      </c>
      <c r="H10" s="27" t="n">
        <f aca="false">SUM(D10:G10)*30%</f>
        <v>21</v>
      </c>
      <c r="I10" s="28"/>
    </row>
    <row r="11" customFormat="false" ht="15" hidden="false" customHeight="false" outlineLevel="0" collapsed="false">
      <c r="A11" s="21" t="s">
        <v>16</v>
      </c>
      <c r="B11" s="22" t="s">
        <v>14</v>
      </c>
      <c r="C11" s="23" t="n">
        <v>0.5</v>
      </c>
      <c r="D11" s="24" t="n">
        <f aca="false">C11*$D$3</f>
        <v>40</v>
      </c>
      <c r="E11" s="25" t="n">
        <f aca="false">D11*75%</f>
        <v>30</v>
      </c>
      <c r="F11" s="26" t="s">
        <v>11</v>
      </c>
      <c r="G11" s="26" t="s">
        <v>11</v>
      </c>
      <c r="H11" s="27" t="n">
        <f aca="false">SUM(D11:G11)*30%</f>
        <v>21</v>
      </c>
      <c r="I11" s="28"/>
    </row>
    <row r="12" customFormat="false" ht="15" hidden="false" customHeight="false" outlineLevel="0" collapsed="false">
      <c r="A12" s="21" t="s">
        <v>16</v>
      </c>
      <c r="B12" s="22" t="s">
        <v>13</v>
      </c>
      <c r="C12" s="23" t="n">
        <v>0.5</v>
      </c>
      <c r="D12" s="24" t="n">
        <f aca="false">C12*$D$3</f>
        <v>40</v>
      </c>
      <c r="E12" s="25" t="n">
        <f aca="false">D12*75%</f>
        <v>30</v>
      </c>
      <c r="F12" s="26" t="s">
        <v>11</v>
      </c>
      <c r="G12" s="26" t="s">
        <v>11</v>
      </c>
      <c r="H12" s="27" t="n">
        <f aca="false">SUM(D12:G12)*30%</f>
        <v>21</v>
      </c>
      <c r="I12" s="28"/>
    </row>
    <row r="13" customFormat="false" ht="15" hidden="false" customHeight="false" outlineLevel="0" collapsed="false">
      <c r="A13" s="21" t="s">
        <v>16</v>
      </c>
      <c r="B13" s="22" t="s">
        <v>14</v>
      </c>
      <c r="C13" s="23" t="n">
        <v>0.5</v>
      </c>
      <c r="D13" s="24" t="n">
        <f aca="false">C13*$D$3</f>
        <v>40</v>
      </c>
      <c r="E13" s="25" t="n">
        <f aca="false">D13*75%</f>
        <v>30</v>
      </c>
      <c r="F13" s="26" t="s">
        <v>11</v>
      </c>
      <c r="G13" s="26" t="s">
        <v>11</v>
      </c>
      <c r="H13" s="27" t="n">
        <f aca="false">SUM(D13:G13)*30%</f>
        <v>21</v>
      </c>
      <c r="I13" s="28"/>
    </row>
    <row r="14" customFormat="false" ht="15" hidden="false" customHeight="false" outlineLevel="0" collapsed="false">
      <c r="A14" s="21" t="s">
        <v>17</v>
      </c>
      <c r="B14" s="22" t="s">
        <v>13</v>
      </c>
      <c r="C14" s="23" t="n">
        <v>0.5</v>
      </c>
      <c r="D14" s="24" t="n">
        <f aca="false">C14*$D$3</f>
        <v>40</v>
      </c>
      <c r="E14" s="25" t="n">
        <f aca="false">D14*75%</f>
        <v>30</v>
      </c>
      <c r="F14" s="26" t="s">
        <v>11</v>
      </c>
      <c r="G14" s="26" t="s">
        <v>11</v>
      </c>
      <c r="H14" s="27" t="n">
        <f aca="false">SUM(D14:G14)*30%</f>
        <v>21</v>
      </c>
      <c r="I14" s="28"/>
    </row>
    <row r="15" customFormat="false" ht="15" hidden="false" customHeight="false" outlineLevel="0" collapsed="false">
      <c r="A15" s="29" t="s">
        <v>17</v>
      </c>
      <c r="B15" s="30" t="s">
        <v>14</v>
      </c>
      <c r="C15" s="23" t="n">
        <v>0.5</v>
      </c>
      <c r="D15" s="24" t="n">
        <f aca="false">C15*$D$3</f>
        <v>40</v>
      </c>
      <c r="E15" s="25" t="n">
        <f aca="false">D15*75%</f>
        <v>30</v>
      </c>
      <c r="F15" s="31" t="s">
        <v>11</v>
      </c>
      <c r="G15" s="31" t="s">
        <v>11</v>
      </c>
      <c r="H15" s="27" t="n">
        <f aca="false">SUM(D15:G15)*30%</f>
        <v>21</v>
      </c>
      <c r="I15" s="28"/>
    </row>
    <row r="16" s="32" customFormat="true" ht="18.75" hidden="false" customHeight="false" outlineLevel="0" collapsed="false">
      <c r="A16" s="14" t="s">
        <v>18</v>
      </c>
      <c r="B16" s="15"/>
      <c r="C16" s="15"/>
      <c r="D16" s="16" t="n">
        <f aca="false">SUM(D17:D24)</f>
        <v>1560</v>
      </c>
      <c r="E16" s="16" t="n">
        <f aca="false">SUM(E17:E24)</f>
        <v>1170</v>
      </c>
      <c r="F16" s="18"/>
      <c r="G16" s="18"/>
      <c r="H16" s="18" t="n">
        <f aca="false">SUM(H17:H24)</f>
        <v>819</v>
      </c>
      <c r="I16" s="19" t="n">
        <f aca="false">SUM(D16:H16)</f>
        <v>3549</v>
      </c>
    </row>
    <row r="17" customFormat="false" ht="15" hidden="false" customHeight="false" outlineLevel="0" collapsed="false">
      <c r="A17" s="33" t="s">
        <v>18</v>
      </c>
      <c r="B17" s="22" t="s">
        <v>10</v>
      </c>
      <c r="C17" s="23" t="n">
        <v>1.5</v>
      </c>
      <c r="D17" s="24" t="n">
        <f aca="false">C17*$D$3</f>
        <v>120</v>
      </c>
      <c r="E17" s="25" t="n">
        <f aca="false">D17*75%</f>
        <v>90</v>
      </c>
      <c r="F17" s="26" t="s">
        <v>11</v>
      </c>
      <c r="G17" s="26" t="s">
        <v>11</v>
      </c>
      <c r="H17" s="27" t="n">
        <f aca="false">SUM(D17:G17)*30%</f>
        <v>63</v>
      </c>
      <c r="I17" s="28"/>
    </row>
    <row r="18" customFormat="false" ht="15" hidden="false" customHeight="false" outlineLevel="0" collapsed="false">
      <c r="A18" s="21" t="s">
        <v>19</v>
      </c>
      <c r="B18" s="22" t="s">
        <v>20</v>
      </c>
      <c r="C18" s="23" t="n">
        <v>4</v>
      </c>
      <c r="D18" s="24" t="n">
        <f aca="false">C18*$D$3</f>
        <v>320</v>
      </c>
      <c r="E18" s="25" t="n">
        <f aca="false">D18*75%</f>
        <v>240</v>
      </c>
      <c r="F18" s="26" t="s">
        <v>11</v>
      </c>
      <c r="G18" s="26" t="s">
        <v>11</v>
      </c>
      <c r="H18" s="27" t="n">
        <f aca="false">SUM(D18:G18)*30%</f>
        <v>168</v>
      </c>
      <c r="I18" s="28"/>
    </row>
    <row r="19" customFormat="false" ht="15" hidden="false" customHeight="false" outlineLevel="0" collapsed="false">
      <c r="A19" s="21" t="s">
        <v>21</v>
      </c>
      <c r="B19" s="22" t="s">
        <v>22</v>
      </c>
      <c r="C19" s="23" t="n">
        <v>1</v>
      </c>
      <c r="D19" s="24" t="n">
        <f aca="false">C19*$D$3</f>
        <v>80</v>
      </c>
      <c r="E19" s="25" t="n">
        <f aca="false">D19*75%</f>
        <v>60</v>
      </c>
      <c r="F19" s="26" t="s">
        <v>11</v>
      </c>
      <c r="G19" s="26" t="s">
        <v>11</v>
      </c>
      <c r="H19" s="27" t="n">
        <f aca="false">SUM(D19:G19)*30%</f>
        <v>42</v>
      </c>
      <c r="I19" s="28"/>
    </row>
    <row r="20" customFormat="false" ht="15" hidden="false" customHeight="false" outlineLevel="0" collapsed="false">
      <c r="A20" s="34" t="s">
        <v>23</v>
      </c>
      <c r="B20" s="22" t="s">
        <v>20</v>
      </c>
      <c r="C20" s="23" t="n">
        <v>4</v>
      </c>
      <c r="D20" s="24" t="n">
        <f aca="false">C20*$D$3</f>
        <v>320</v>
      </c>
      <c r="E20" s="25" t="n">
        <f aca="false">D20*75%</f>
        <v>240</v>
      </c>
      <c r="F20" s="26" t="s">
        <v>11</v>
      </c>
      <c r="G20" s="26" t="s">
        <v>11</v>
      </c>
      <c r="H20" s="27" t="n">
        <f aca="false">SUM(D20:G20)*30%</f>
        <v>168</v>
      </c>
      <c r="I20" s="28"/>
    </row>
    <row r="21" customFormat="false" ht="15" hidden="false" customHeight="false" outlineLevel="0" collapsed="false">
      <c r="A21" s="21" t="s">
        <v>24</v>
      </c>
      <c r="B21" s="22" t="s">
        <v>14</v>
      </c>
      <c r="C21" s="23" t="n">
        <v>2</v>
      </c>
      <c r="D21" s="24" t="n">
        <f aca="false">C21*$D$3</f>
        <v>160</v>
      </c>
      <c r="E21" s="25" t="n">
        <f aca="false">D21*75%</f>
        <v>120</v>
      </c>
      <c r="F21" s="26" t="s">
        <v>11</v>
      </c>
      <c r="G21" s="26" t="s">
        <v>11</v>
      </c>
      <c r="H21" s="27" t="n">
        <f aca="false">SUM(D21:G21)*30%</f>
        <v>84</v>
      </c>
      <c r="I21" s="28"/>
    </row>
    <row r="22" customFormat="false" ht="15" hidden="false" customHeight="false" outlineLevel="0" collapsed="false">
      <c r="A22" s="21" t="s">
        <v>25</v>
      </c>
      <c r="B22" s="22" t="s">
        <v>13</v>
      </c>
      <c r="C22" s="23" t="n">
        <v>3</v>
      </c>
      <c r="D22" s="24" t="n">
        <f aca="false">C22*$D$3</f>
        <v>240</v>
      </c>
      <c r="E22" s="25" t="n">
        <f aca="false">D22*75%</f>
        <v>180</v>
      </c>
      <c r="F22" s="26" t="s">
        <v>11</v>
      </c>
      <c r="G22" s="26" t="s">
        <v>11</v>
      </c>
      <c r="H22" s="27" t="n">
        <f aca="false">SUM(D22:G22)*30%</f>
        <v>126</v>
      </c>
      <c r="I22" s="28"/>
    </row>
    <row r="23" customFormat="false" ht="15" hidden="false" customHeight="false" outlineLevel="0" collapsed="false">
      <c r="A23" s="21" t="s">
        <v>25</v>
      </c>
      <c r="B23" s="22" t="s">
        <v>14</v>
      </c>
      <c r="C23" s="23" t="n">
        <v>2</v>
      </c>
      <c r="D23" s="24" t="n">
        <f aca="false">C23*$D$3</f>
        <v>160</v>
      </c>
      <c r="E23" s="25" t="n">
        <f aca="false">D23*75%</f>
        <v>120</v>
      </c>
      <c r="F23" s="26" t="s">
        <v>11</v>
      </c>
      <c r="G23" s="26" t="s">
        <v>11</v>
      </c>
      <c r="H23" s="27" t="n">
        <f aca="false">SUM(D23:G23)*30%</f>
        <v>84</v>
      </c>
      <c r="I23" s="28"/>
    </row>
    <row r="24" customFormat="false" ht="15" hidden="false" customHeight="false" outlineLevel="0" collapsed="false">
      <c r="A24" s="35" t="s">
        <v>18</v>
      </c>
      <c r="B24" s="30" t="s">
        <v>26</v>
      </c>
      <c r="C24" s="36" t="n">
        <v>2</v>
      </c>
      <c r="D24" s="24" t="n">
        <f aca="false">C24*$D$3</f>
        <v>160</v>
      </c>
      <c r="E24" s="25" t="n">
        <f aca="false">D24*75%</f>
        <v>120</v>
      </c>
      <c r="F24" s="31" t="s">
        <v>11</v>
      </c>
      <c r="G24" s="31" t="s">
        <v>11</v>
      </c>
      <c r="H24" s="27" t="n">
        <f aca="false">SUM(D24:G24)*30%</f>
        <v>84</v>
      </c>
      <c r="I24" s="28"/>
    </row>
    <row r="25" s="20" customFormat="true" ht="18.75" hidden="false" customHeight="false" outlineLevel="0" collapsed="false">
      <c r="A25" s="14" t="s">
        <v>27</v>
      </c>
      <c r="B25" s="15"/>
      <c r="C25" s="15"/>
      <c r="D25" s="16" t="n">
        <f aca="false">SUM(D26:D33)</f>
        <v>800</v>
      </c>
      <c r="E25" s="16" t="n">
        <f aca="false">SUM(E26:E33)</f>
        <v>600</v>
      </c>
      <c r="F25" s="18"/>
      <c r="G25" s="18"/>
      <c r="H25" s="18" t="n">
        <f aca="false">SUM(H26:H33)</f>
        <v>420</v>
      </c>
      <c r="I25" s="19" t="n">
        <f aca="false">SUM(D25:H25)</f>
        <v>1820</v>
      </c>
    </row>
    <row r="26" customFormat="false" ht="15" hidden="false" customHeight="false" outlineLevel="0" collapsed="false">
      <c r="A26" s="21" t="s">
        <v>27</v>
      </c>
      <c r="B26" s="22" t="s">
        <v>10</v>
      </c>
      <c r="C26" s="23" t="n">
        <v>1</v>
      </c>
      <c r="D26" s="24" t="n">
        <f aca="false">C26*$D$3</f>
        <v>80</v>
      </c>
      <c r="E26" s="25" t="n">
        <f aca="false">D26*75%</f>
        <v>60</v>
      </c>
      <c r="F26" s="26" t="s">
        <v>11</v>
      </c>
      <c r="G26" s="26" t="s">
        <v>11</v>
      </c>
      <c r="H26" s="27" t="n">
        <f aca="false">SUM(D26:G26)*30%</f>
        <v>42</v>
      </c>
      <c r="I26" s="28"/>
    </row>
    <row r="27" customFormat="false" ht="15" hidden="false" customHeight="false" outlineLevel="0" collapsed="false">
      <c r="A27" s="21" t="s">
        <v>28</v>
      </c>
      <c r="B27" s="22" t="s">
        <v>29</v>
      </c>
      <c r="C27" s="23" t="n">
        <v>1.5</v>
      </c>
      <c r="D27" s="24" t="n">
        <f aca="false">C27*$D$3</f>
        <v>120</v>
      </c>
      <c r="E27" s="25" t="n">
        <f aca="false">D27*75%</f>
        <v>90</v>
      </c>
      <c r="F27" s="26" t="s">
        <v>11</v>
      </c>
      <c r="G27" s="26" t="s">
        <v>11</v>
      </c>
      <c r="H27" s="27" t="n">
        <f aca="false">SUM(D27:G27)*30%</f>
        <v>63</v>
      </c>
      <c r="I27" s="28"/>
    </row>
    <row r="28" customFormat="false" ht="15" hidden="false" customHeight="false" outlineLevel="0" collapsed="false">
      <c r="A28" s="21" t="s">
        <v>27</v>
      </c>
      <c r="B28" s="22" t="s">
        <v>14</v>
      </c>
      <c r="C28" s="23" t="n">
        <v>1.5</v>
      </c>
      <c r="D28" s="24" t="n">
        <f aca="false">C28*$D$3</f>
        <v>120</v>
      </c>
      <c r="E28" s="25" t="n">
        <f aca="false">D28*75%</f>
        <v>90</v>
      </c>
      <c r="F28" s="26" t="s">
        <v>11</v>
      </c>
      <c r="G28" s="26" t="s">
        <v>11</v>
      </c>
      <c r="H28" s="27" t="n">
        <f aca="false">SUM(D28:G28)*30%</f>
        <v>63</v>
      </c>
      <c r="I28" s="28"/>
    </row>
    <row r="29" customFormat="false" ht="15" hidden="false" customHeight="false" outlineLevel="0" collapsed="false">
      <c r="A29" s="34" t="s">
        <v>30</v>
      </c>
      <c r="B29" s="22" t="s">
        <v>13</v>
      </c>
      <c r="C29" s="23" t="n">
        <v>1.5</v>
      </c>
      <c r="D29" s="24" t="n">
        <f aca="false">C29*$D$3</f>
        <v>120</v>
      </c>
      <c r="E29" s="25" t="n">
        <f aca="false">D29*75%</f>
        <v>90</v>
      </c>
      <c r="F29" s="26" t="s">
        <v>11</v>
      </c>
      <c r="G29" s="26" t="s">
        <v>11</v>
      </c>
      <c r="H29" s="27" t="n">
        <f aca="false">SUM(D29:G29)*30%</f>
        <v>63</v>
      </c>
      <c r="I29" s="28"/>
    </row>
    <row r="30" customFormat="false" ht="15" hidden="false" customHeight="false" outlineLevel="0" collapsed="false">
      <c r="A30" s="21" t="s">
        <v>30</v>
      </c>
      <c r="B30" s="22" t="s">
        <v>14</v>
      </c>
      <c r="C30" s="23" t="n">
        <v>1.5</v>
      </c>
      <c r="D30" s="24" t="n">
        <f aca="false">C30*$D$3</f>
        <v>120</v>
      </c>
      <c r="E30" s="25" t="n">
        <f aca="false">D30*75%</f>
        <v>90</v>
      </c>
      <c r="F30" s="26" t="s">
        <v>11</v>
      </c>
      <c r="G30" s="26" t="s">
        <v>11</v>
      </c>
      <c r="H30" s="27" t="n">
        <f aca="false">SUM(D30:G30)*30%</f>
        <v>63</v>
      </c>
      <c r="I30" s="28"/>
    </row>
    <row r="31" customFormat="false" ht="15" hidden="false" customHeight="false" outlineLevel="0" collapsed="false">
      <c r="A31" s="21" t="s">
        <v>31</v>
      </c>
      <c r="B31" s="22" t="s">
        <v>13</v>
      </c>
      <c r="C31" s="23" t="n">
        <v>1</v>
      </c>
      <c r="D31" s="24" t="n">
        <f aca="false">C31*$D$3</f>
        <v>80</v>
      </c>
      <c r="E31" s="25" t="n">
        <f aca="false">D31*75%</f>
        <v>60</v>
      </c>
      <c r="F31" s="26" t="s">
        <v>11</v>
      </c>
      <c r="G31" s="26" t="s">
        <v>11</v>
      </c>
      <c r="H31" s="27" t="n">
        <f aca="false">SUM(D31:G31)*30%</f>
        <v>42</v>
      </c>
      <c r="I31" s="28"/>
    </row>
    <row r="32" customFormat="false" ht="15" hidden="false" customHeight="false" outlineLevel="0" collapsed="false">
      <c r="A32" s="21" t="s">
        <v>31</v>
      </c>
      <c r="B32" s="22" t="s">
        <v>14</v>
      </c>
      <c r="C32" s="23" t="n">
        <v>1</v>
      </c>
      <c r="D32" s="24" t="n">
        <f aca="false">C32*$D$3</f>
        <v>80</v>
      </c>
      <c r="E32" s="25" t="n">
        <f aca="false">D32*75%</f>
        <v>60</v>
      </c>
      <c r="F32" s="26" t="s">
        <v>11</v>
      </c>
      <c r="G32" s="26" t="s">
        <v>11</v>
      </c>
      <c r="H32" s="27" t="n">
        <f aca="false">SUM(D32:G32)*30%</f>
        <v>42</v>
      </c>
      <c r="I32" s="28"/>
    </row>
    <row r="33" customFormat="false" ht="15" hidden="false" customHeight="false" outlineLevel="0" collapsed="false">
      <c r="A33" s="29" t="s">
        <v>32</v>
      </c>
      <c r="B33" s="30" t="s">
        <v>14</v>
      </c>
      <c r="C33" s="36" t="n">
        <v>1</v>
      </c>
      <c r="D33" s="24" t="n">
        <f aca="false">C33*$D$3</f>
        <v>80</v>
      </c>
      <c r="E33" s="25" t="n">
        <f aca="false">D33*75%</f>
        <v>60</v>
      </c>
      <c r="F33" s="31" t="s">
        <v>11</v>
      </c>
      <c r="G33" s="31" t="s">
        <v>11</v>
      </c>
      <c r="H33" s="27" t="n">
        <f aca="false">SUM(D33:G33)*30%</f>
        <v>42</v>
      </c>
      <c r="I33" s="28"/>
    </row>
    <row r="34" s="20" customFormat="true" ht="18.75" hidden="false" customHeight="false" outlineLevel="0" collapsed="false">
      <c r="A34" s="14" t="s">
        <v>33</v>
      </c>
      <c r="B34" s="15"/>
      <c r="C34" s="15"/>
      <c r="D34" s="16" t="n">
        <f aca="false">SUM(D35:D42)</f>
        <v>1000</v>
      </c>
      <c r="E34" s="16" t="n">
        <f aca="false">SUM(E35:E42)</f>
        <v>750</v>
      </c>
      <c r="F34" s="18"/>
      <c r="G34" s="18"/>
      <c r="H34" s="18" t="n">
        <f aca="false">SUM(H35:H42)</f>
        <v>525</v>
      </c>
      <c r="I34" s="19" t="n">
        <f aca="false">SUM(D34:H34)</f>
        <v>2275</v>
      </c>
    </row>
    <row r="35" customFormat="false" ht="15" hidden="false" customHeight="false" outlineLevel="0" collapsed="false">
      <c r="A35" s="21" t="s">
        <v>33</v>
      </c>
      <c r="B35" s="22" t="s">
        <v>10</v>
      </c>
      <c r="C35" s="23" t="n">
        <v>1.5</v>
      </c>
      <c r="D35" s="24" t="n">
        <f aca="false">C35*$D$3</f>
        <v>120</v>
      </c>
      <c r="E35" s="25" t="n">
        <f aca="false">D35*75%</f>
        <v>90</v>
      </c>
      <c r="F35" s="26" t="s">
        <v>11</v>
      </c>
      <c r="G35" s="26" t="s">
        <v>11</v>
      </c>
      <c r="H35" s="27" t="n">
        <f aca="false">SUM(D35:G35)*30%</f>
        <v>63</v>
      </c>
      <c r="I35" s="28"/>
    </row>
    <row r="36" customFormat="false" ht="15" hidden="false" customHeight="false" outlineLevel="0" collapsed="false">
      <c r="A36" s="21" t="s">
        <v>34</v>
      </c>
      <c r="B36" s="22" t="s">
        <v>13</v>
      </c>
      <c r="C36" s="23" t="n">
        <v>2</v>
      </c>
      <c r="D36" s="24" t="n">
        <f aca="false">C36*$D$3</f>
        <v>160</v>
      </c>
      <c r="E36" s="25" t="n">
        <f aca="false">D36*75%</f>
        <v>120</v>
      </c>
      <c r="F36" s="26" t="s">
        <v>11</v>
      </c>
      <c r="G36" s="26" t="s">
        <v>11</v>
      </c>
      <c r="H36" s="27" t="n">
        <f aca="false">SUM(D36:G36)*30%</f>
        <v>84</v>
      </c>
      <c r="I36" s="28"/>
    </row>
    <row r="37" customFormat="false" ht="15" hidden="false" customHeight="false" outlineLevel="0" collapsed="false">
      <c r="A37" s="21" t="s">
        <v>34</v>
      </c>
      <c r="B37" s="22" t="s">
        <v>14</v>
      </c>
      <c r="C37" s="23" t="n">
        <v>2</v>
      </c>
      <c r="D37" s="24" t="n">
        <f aca="false">C37*$D$3</f>
        <v>160</v>
      </c>
      <c r="E37" s="25" t="n">
        <f aca="false">D37*75%</f>
        <v>120</v>
      </c>
      <c r="F37" s="26" t="s">
        <v>11</v>
      </c>
      <c r="G37" s="26" t="s">
        <v>11</v>
      </c>
      <c r="H37" s="27" t="n">
        <f aca="false">SUM(D37:G37)*30%</f>
        <v>84</v>
      </c>
      <c r="I37" s="28"/>
    </row>
    <row r="38" customFormat="false" ht="15" hidden="false" customHeight="false" outlineLevel="0" collapsed="false">
      <c r="A38" s="34" t="s">
        <v>35</v>
      </c>
      <c r="B38" s="22" t="s">
        <v>13</v>
      </c>
      <c r="C38" s="23" t="n">
        <v>2</v>
      </c>
      <c r="D38" s="24" t="n">
        <f aca="false">C38*$D$3</f>
        <v>160</v>
      </c>
      <c r="E38" s="25" t="n">
        <f aca="false">D38*75%</f>
        <v>120</v>
      </c>
      <c r="F38" s="26" t="s">
        <v>11</v>
      </c>
      <c r="G38" s="26" t="s">
        <v>11</v>
      </c>
      <c r="H38" s="27" t="n">
        <f aca="false">SUM(D38:G38)*30%</f>
        <v>84</v>
      </c>
      <c r="I38" s="28"/>
    </row>
    <row r="39" customFormat="false" ht="15" hidden="false" customHeight="false" outlineLevel="0" collapsed="false">
      <c r="A39" s="21" t="s">
        <v>35</v>
      </c>
      <c r="B39" s="22" t="s">
        <v>14</v>
      </c>
      <c r="C39" s="23" t="n">
        <v>2</v>
      </c>
      <c r="D39" s="24" t="n">
        <f aca="false">C39*$D$3</f>
        <v>160</v>
      </c>
      <c r="E39" s="25" t="n">
        <f aca="false">D39*75%</f>
        <v>120</v>
      </c>
      <c r="F39" s="26" t="s">
        <v>11</v>
      </c>
      <c r="G39" s="26" t="s">
        <v>11</v>
      </c>
      <c r="H39" s="27" t="n">
        <f aca="false">SUM(D39:G39)*30%</f>
        <v>84</v>
      </c>
      <c r="I39" s="28"/>
    </row>
    <row r="40" customFormat="false" ht="15" hidden="false" customHeight="false" outlineLevel="0" collapsed="false">
      <c r="A40" s="21" t="s">
        <v>36</v>
      </c>
      <c r="B40" s="22" t="s">
        <v>29</v>
      </c>
      <c r="C40" s="23" t="n">
        <v>2</v>
      </c>
      <c r="D40" s="24" t="n">
        <f aca="false">C40*$D$3</f>
        <v>160</v>
      </c>
      <c r="E40" s="25" t="n">
        <f aca="false">D40*75%</f>
        <v>120</v>
      </c>
      <c r="F40" s="26" t="s">
        <v>11</v>
      </c>
      <c r="G40" s="26" t="s">
        <v>11</v>
      </c>
      <c r="H40" s="27" t="n">
        <f aca="false">SUM(D40:G40)*30%</f>
        <v>84</v>
      </c>
      <c r="I40" s="28"/>
    </row>
    <row r="41" customFormat="false" ht="15" hidden="false" customHeight="false" outlineLevel="0" collapsed="false">
      <c r="A41" s="21" t="s">
        <v>37</v>
      </c>
      <c r="B41" s="22" t="s">
        <v>29</v>
      </c>
      <c r="C41" s="23" t="n">
        <v>1</v>
      </c>
      <c r="D41" s="24" t="n">
        <f aca="false">C41*$D$3</f>
        <v>80</v>
      </c>
      <c r="E41" s="25" t="n">
        <f aca="false">D41*75%</f>
        <v>60</v>
      </c>
      <c r="F41" s="26" t="s">
        <v>11</v>
      </c>
      <c r="G41" s="26" t="s">
        <v>11</v>
      </c>
      <c r="H41" s="27" t="n">
        <f aca="false">SUM(D41:G41)*30%</f>
        <v>42</v>
      </c>
      <c r="I41" s="28"/>
    </row>
    <row r="42" customFormat="false" ht="15.75" hidden="false" customHeight="false" outlineLevel="0" collapsed="false">
      <c r="A42" s="29" t="s">
        <v>38</v>
      </c>
      <c r="B42" s="30" t="s">
        <v>14</v>
      </c>
      <c r="C42" s="36" t="n">
        <v>0</v>
      </c>
      <c r="D42" s="24" t="n">
        <f aca="false">C42*$D$3</f>
        <v>0</v>
      </c>
      <c r="E42" s="25" t="n">
        <f aca="false">D42*75%</f>
        <v>0</v>
      </c>
      <c r="F42" s="31" t="s">
        <v>11</v>
      </c>
      <c r="G42" s="31" t="s">
        <v>11</v>
      </c>
      <c r="H42" s="27" t="n">
        <f aca="false">SUM(D42:G42)*30%</f>
        <v>0</v>
      </c>
      <c r="I42" s="28"/>
    </row>
    <row r="43" s="20" customFormat="true" ht="17.35" hidden="false" customHeight="false" outlineLevel="0" collapsed="false">
      <c r="A43" s="37" t="s">
        <v>39</v>
      </c>
      <c r="B43" s="38"/>
      <c r="C43" s="38"/>
      <c r="D43" s="39"/>
      <c r="E43" s="40"/>
      <c r="F43" s="41" t="n">
        <f aca="false">SUM(F44:F51)</f>
        <v>1025</v>
      </c>
      <c r="G43" s="41" t="n">
        <f aca="false">SUM(G44:G51)</f>
        <v>768.75</v>
      </c>
      <c r="H43" s="41" t="n">
        <f aca="false">SUM(H44:H51)</f>
        <v>538.125</v>
      </c>
      <c r="I43" s="42" t="n">
        <f aca="false">SUM(D43:H43)</f>
        <v>2331.875</v>
      </c>
    </row>
    <row r="44" customFormat="false" ht="15" hidden="false" customHeight="false" outlineLevel="0" collapsed="false">
      <c r="A44" s="21" t="s">
        <v>39</v>
      </c>
      <c r="B44" s="22" t="s">
        <v>10</v>
      </c>
      <c r="C44" s="23" t="n">
        <v>2</v>
      </c>
      <c r="D44" s="43"/>
      <c r="E44" s="44"/>
      <c r="F44" s="27" t="n">
        <f aca="false">C44*$F$3</f>
        <v>100</v>
      </c>
      <c r="G44" s="27" t="n">
        <f aca="false">F44*75%</f>
        <v>75</v>
      </c>
      <c r="H44" s="27" t="n">
        <f aca="false">SUM(D44:G44)*30%</f>
        <v>52.5</v>
      </c>
      <c r="I44" s="28"/>
    </row>
    <row r="45" customFormat="false" ht="15" hidden="false" customHeight="false" outlineLevel="0" collapsed="false">
      <c r="A45" s="21" t="s">
        <v>40</v>
      </c>
      <c r="B45" s="22" t="s">
        <v>13</v>
      </c>
      <c r="C45" s="23" t="n">
        <v>4</v>
      </c>
      <c r="D45" s="43"/>
      <c r="E45" s="44"/>
      <c r="F45" s="27" t="n">
        <f aca="false">C45*$F$3</f>
        <v>200</v>
      </c>
      <c r="G45" s="27" t="n">
        <f aca="false">F45*75%</f>
        <v>150</v>
      </c>
      <c r="H45" s="27" t="n">
        <f aca="false">SUM(D45:G45)*30%</f>
        <v>105</v>
      </c>
      <c r="I45" s="28"/>
    </row>
    <row r="46" customFormat="false" ht="15" hidden="false" customHeight="false" outlineLevel="0" collapsed="false">
      <c r="A46" s="21" t="s">
        <v>40</v>
      </c>
      <c r="B46" s="22" t="s">
        <v>41</v>
      </c>
      <c r="C46" s="23" t="n">
        <v>4</v>
      </c>
      <c r="D46" s="43"/>
      <c r="E46" s="44"/>
      <c r="F46" s="27" t="n">
        <f aca="false">C46*$F$3</f>
        <v>200</v>
      </c>
      <c r="G46" s="27" t="n">
        <f aca="false">F46*75%</f>
        <v>150</v>
      </c>
      <c r="H46" s="27" t="n">
        <f aca="false">SUM(D46:G46)*30%</f>
        <v>105</v>
      </c>
      <c r="I46" s="28"/>
    </row>
    <row r="47" customFormat="false" ht="15" hidden="false" customHeight="false" outlineLevel="0" collapsed="false">
      <c r="A47" s="34" t="s">
        <v>42</v>
      </c>
      <c r="B47" s="22" t="s">
        <v>43</v>
      </c>
      <c r="C47" s="23" t="n">
        <v>1.5</v>
      </c>
      <c r="D47" s="43"/>
      <c r="E47" s="44"/>
      <c r="F47" s="27" t="n">
        <f aca="false">C47*$F$3</f>
        <v>75</v>
      </c>
      <c r="G47" s="27" t="n">
        <f aca="false">F47*75%</f>
        <v>56.25</v>
      </c>
      <c r="H47" s="27" t="n">
        <f aca="false">SUM(D47:G47)*30%</f>
        <v>39.375</v>
      </c>
      <c r="I47" s="28"/>
    </row>
    <row r="48" customFormat="false" ht="15" hidden="false" customHeight="false" outlineLevel="0" collapsed="false">
      <c r="A48" s="34" t="s">
        <v>44</v>
      </c>
      <c r="B48" s="22" t="s">
        <v>43</v>
      </c>
      <c r="C48" s="23" t="n">
        <v>2</v>
      </c>
      <c r="D48" s="43"/>
      <c r="E48" s="44"/>
      <c r="F48" s="27" t="n">
        <f aca="false">C48*$F$3</f>
        <v>100</v>
      </c>
      <c r="G48" s="27" t="n">
        <f aca="false">F48*75%</f>
        <v>75</v>
      </c>
      <c r="H48" s="27" t="n">
        <f aca="false">SUM(D48:G48)*30%</f>
        <v>52.5</v>
      </c>
      <c r="I48" s="28"/>
    </row>
    <row r="49" customFormat="false" ht="15" hidden="false" customHeight="false" outlineLevel="0" collapsed="false">
      <c r="A49" s="21" t="s">
        <v>45</v>
      </c>
      <c r="B49" s="22" t="s">
        <v>43</v>
      </c>
      <c r="C49" s="23" t="n">
        <v>2</v>
      </c>
      <c r="D49" s="43"/>
      <c r="E49" s="44"/>
      <c r="F49" s="27" t="n">
        <f aca="false">C49*$F$3</f>
        <v>100</v>
      </c>
      <c r="G49" s="27" t="n">
        <f aca="false">F49*75%</f>
        <v>75</v>
      </c>
      <c r="H49" s="27" t="n">
        <f aca="false">SUM(D49:G49)*30%</f>
        <v>52.5</v>
      </c>
      <c r="I49" s="28"/>
    </row>
    <row r="50" customFormat="false" ht="15" hidden="false" customHeight="false" outlineLevel="0" collapsed="false">
      <c r="A50" s="21" t="s">
        <v>46</v>
      </c>
      <c r="B50" s="22" t="s">
        <v>14</v>
      </c>
      <c r="C50" s="23" t="n">
        <v>2</v>
      </c>
      <c r="D50" s="43"/>
      <c r="E50" s="44"/>
      <c r="F50" s="27" t="n">
        <f aca="false">C50*$F$3</f>
        <v>100</v>
      </c>
      <c r="G50" s="27" t="n">
        <f aca="false">F50*75%</f>
        <v>75</v>
      </c>
      <c r="H50" s="27" t="n">
        <f aca="false">SUM(D50:G50)*30%</f>
        <v>52.5</v>
      </c>
      <c r="I50" s="28"/>
    </row>
    <row r="51" customFormat="false" ht="15.75" hidden="false" customHeight="false" outlineLevel="0" collapsed="false">
      <c r="A51" s="29" t="s">
        <v>47</v>
      </c>
      <c r="B51" s="30" t="s">
        <v>29</v>
      </c>
      <c r="C51" s="36" t="n">
        <v>3</v>
      </c>
      <c r="D51" s="43"/>
      <c r="E51" s="45"/>
      <c r="F51" s="27" t="n">
        <f aca="false">C51*$F$3</f>
        <v>150</v>
      </c>
      <c r="G51" s="27" t="n">
        <f aca="false">F51*75%</f>
        <v>112.5</v>
      </c>
      <c r="H51" s="27" t="n">
        <f aca="false">SUM(D51:G51)*30%</f>
        <v>78.75</v>
      </c>
      <c r="I51" s="28"/>
    </row>
    <row r="52" s="20" customFormat="true" ht="17.35" hidden="false" customHeight="false" outlineLevel="0" collapsed="false">
      <c r="A52" s="37" t="s">
        <v>48</v>
      </c>
      <c r="B52" s="38"/>
      <c r="C52" s="38"/>
      <c r="D52" s="39"/>
      <c r="E52" s="40"/>
      <c r="F52" s="41" t="n">
        <f aca="false">SUM(F53:F61)</f>
        <v>1960</v>
      </c>
      <c r="G52" s="41" t="n">
        <f aca="false">SUM(G53:G61)</f>
        <v>1470</v>
      </c>
      <c r="H52" s="41" t="n">
        <f aca="false">SUM(H53:H61)</f>
        <v>1029</v>
      </c>
      <c r="I52" s="42" t="n">
        <f aca="false">SUM(D52:H52)</f>
        <v>4459</v>
      </c>
    </row>
    <row r="53" customFormat="false" ht="15" hidden="false" customHeight="false" outlineLevel="0" collapsed="false">
      <c r="A53" s="21" t="s">
        <v>48</v>
      </c>
      <c r="B53" s="22" t="s">
        <v>10</v>
      </c>
      <c r="C53" s="23" t="n">
        <v>1.5</v>
      </c>
      <c r="D53" s="43"/>
      <c r="E53" s="44"/>
      <c r="F53" s="27" t="n">
        <f aca="false">C53*$F$3</f>
        <v>75</v>
      </c>
      <c r="G53" s="27" t="n">
        <f aca="false">F53*75%</f>
        <v>56.25</v>
      </c>
      <c r="H53" s="27" t="n">
        <f aca="false">SUM(D53:G53)*30%</f>
        <v>39.375</v>
      </c>
      <c r="I53" s="28"/>
    </row>
    <row r="54" customFormat="false" ht="15" hidden="false" customHeight="false" outlineLevel="0" collapsed="false">
      <c r="A54" s="21" t="s">
        <v>49</v>
      </c>
      <c r="B54" s="22" t="s">
        <v>29</v>
      </c>
      <c r="C54" s="23" t="n">
        <v>2</v>
      </c>
      <c r="D54" s="43"/>
      <c r="E54" s="44"/>
      <c r="F54" s="27" t="n">
        <f aca="false">C54*$F$3</f>
        <v>100</v>
      </c>
      <c r="G54" s="27" t="n">
        <f aca="false">F54*75%</f>
        <v>75</v>
      </c>
      <c r="H54" s="27" t="n">
        <f aca="false">SUM(D54:G54)*30%</f>
        <v>52.5</v>
      </c>
      <c r="I54" s="28"/>
    </row>
    <row r="55" customFormat="false" ht="15" hidden="false" customHeight="false" outlineLevel="0" collapsed="false">
      <c r="A55" s="21" t="s">
        <v>49</v>
      </c>
      <c r="B55" s="22" t="s">
        <v>41</v>
      </c>
      <c r="C55" s="23" t="n">
        <v>8</v>
      </c>
      <c r="D55" s="43"/>
      <c r="E55" s="44"/>
      <c r="F55" s="27" t="n">
        <f aca="false">C55*$F$3</f>
        <v>400</v>
      </c>
      <c r="G55" s="27" t="n">
        <f aca="false">F55*75%</f>
        <v>300</v>
      </c>
      <c r="H55" s="27" t="n">
        <f aca="false">SUM(D55:G55)*30%</f>
        <v>210</v>
      </c>
      <c r="I55" s="28"/>
    </row>
    <row r="56" customFormat="false" ht="15" hidden="false" customHeight="false" outlineLevel="0" collapsed="false">
      <c r="A56" s="34" t="s">
        <v>49</v>
      </c>
      <c r="B56" s="22" t="s">
        <v>50</v>
      </c>
      <c r="C56" s="23" t="n">
        <v>16</v>
      </c>
      <c r="D56" s="43"/>
      <c r="E56" s="44"/>
      <c r="F56" s="27" t="n">
        <f aca="false">C56*$F$3</f>
        <v>800</v>
      </c>
      <c r="G56" s="27" t="n">
        <f aca="false">F56*75%</f>
        <v>600</v>
      </c>
      <c r="H56" s="27" t="n">
        <f aca="false">SUM(D56:G56)*30%</f>
        <v>420</v>
      </c>
      <c r="I56" s="28"/>
    </row>
    <row r="57" customFormat="false" ht="15" hidden="false" customHeight="false" outlineLevel="0" collapsed="false">
      <c r="A57" s="34" t="s">
        <v>49</v>
      </c>
      <c r="B57" s="22" t="s">
        <v>51</v>
      </c>
      <c r="C57" s="23" t="n">
        <v>3</v>
      </c>
      <c r="D57" s="43"/>
      <c r="E57" s="44"/>
      <c r="F57" s="27" t="n">
        <f aca="false">C57*$F$3</f>
        <v>150</v>
      </c>
      <c r="G57" s="27" t="n">
        <f aca="false">F57*75%</f>
        <v>112.5</v>
      </c>
      <c r="H57" s="27" t="n">
        <f aca="false">SUM(D57:G57)*30%</f>
        <v>78.75</v>
      </c>
      <c r="I57" s="28"/>
    </row>
    <row r="58" customFormat="false" ht="15" hidden="false" customHeight="false" outlineLevel="0" collapsed="false">
      <c r="A58" s="34" t="s">
        <v>49</v>
      </c>
      <c r="B58" s="22" t="s">
        <v>52</v>
      </c>
      <c r="C58" s="23" t="n">
        <v>2.5</v>
      </c>
      <c r="D58" s="43"/>
      <c r="E58" s="44"/>
      <c r="F58" s="27" t="n">
        <f aca="false">C58*$F$3</f>
        <v>125</v>
      </c>
      <c r="G58" s="27" t="n">
        <f aca="false">F58*75%</f>
        <v>93.75</v>
      </c>
      <c r="H58" s="27" t="n">
        <f aca="false">SUM(D58:G58)*30%</f>
        <v>65.625</v>
      </c>
      <c r="I58" s="28"/>
    </row>
    <row r="59" customFormat="false" ht="15" hidden="false" customHeight="false" outlineLevel="0" collapsed="false">
      <c r="A59" s="21" t="s">
        <v>53</v>
      </c>
      <c r="B59" s="22" t="s">
        <v>41</v>
      </c>
      <c r="C59" s="23" t="n">
        <v>2</v>
      </c>
      <c r="D59" s="43"/>
      <c r="E59" s="44"/>
      <c r="F59" s="27" t="n">
        <f aca="false">C59*$F$3</f>
        <v>100</v>
      </c>
      <c r="G59" s="27" t="n">
        <f aca="false">F59*75%</f>
        <v>75</v>
      </c>
      <c r="H59" s="27" t="n">
        <f aca="false">SUM(D59:G59)*30%</f>
        <v>52.5</v>
      </c>
      <c r="I59" s="28"/>
    </row>
    <row r="60" customFormat="false" ht="15" hidden="false" customHeight="false" outlineLevel="0" collapsed="false">
      <c r="A60" s="21" t="s">
        <v>54</v>
      </c>
      <c r="B60" s="22" t="s">
        <v>41</v>
      </c>
      <c r="C60" s="23" t="n">
        <v>1</v>
      </c>
      <c r="D60" s="43"/>
      <c r="E60" s="44"/>
      <c r="F60" s="27" t="n">
        <f aca="false">C60*$F$3</f>
        <v>50</v>
      </c>
      <c r="G60" s="27" t="n">
        <f aca="false">F60*75%</f>
        <v>37.5</v>
      </c>
      <c r="H60" s="27" t="n">
        <f aca="false">SUM(D60:G60)*30%</f>
        <v>26.25</v>
      </c>
      <c r="I60" s="28"/>
    </row>
    <row r="61" customFormat="false" ht="15.75" hidden="false" customHeight="false" outlineLevel="0" collapsed="false">
      <c r="A61" s="29" t="s">
        <v>54</v>
      </c>
      <c r="B61" s="30" t="s">
        <v>55</v>
      </c>
      <c r="C61" s="36" t="n">
        <v>0</v>
      </c>
      <c r="D61" s="46"/>
      <c r="E61" s="45"/>
      <c r="F61" s="47" t="n">
        <v>160</v>
      </c>
      <c r="G61" s="27" t="n">
        <f aca="false">F61*75%</f>
        <v>120</v>
      </c>
      <c r="H61" s="47" t="n">
        <f aca="false">SUM(D61:G61)*30%</f>
        <v>84</v>
      </c>
      <c r="I61" s="28"/>
    </row>
    <row r="62" customFormat="false" ht="15" hidden="false" customHeight="false" outlineLevel="0" collapsed="false">
      <c r="A62" s="48" t="s">
        <v>56</v>
      </c>
      <c r="B62" s="48"/>
      <c r="C62" s="48"/>
      <c r="D62" s="49"/>
      <c r="E62" s="49"/>
      <c r="F62" s="49"/>
      <c r="G62" s="49"/>
      <c r="H62" s="49"/>
      <c r="I62" s="28"/>
    </row>
    <row r="63" customFormat="false" ht="15" hidden="false" customHeight="false" outlineLevel="0" collapsed="false">
      <c r="A63" s="50" t="s">
        <v>57</v>
      </c>
      <c r="B63" s="51"/>
      <c r="C63" s="51"/>
      <c r="D63" s="52"/>
      <c r="E63" s="52"/>
      <c r="F63" s="52"/>
      <c r="G63" s="52"/>
      <c r="H63" s="52"/>
      <c r="I63" s="28"/>
    </row>
    <row r="64" customFormat="false" ht="15" hidden="false" customHeight="false" outlineLevel="0" collapsed="false">
      <c r="A64" s="53" t="s">
        <v>58</v>
      </c>
      <c r="B64" s="23" t="s">
        <v>59</v>
      </c>
      <c r="C64" s="23" t="s">
        <v>11</v>
      </c>
      <c r="D64" s="54" t="s">
        <v>11</v>
      </c>
      <c r="E64" s="43"/>
      <c r="F64" s="54" t="s">
        <v>11</v>
      </c>
      <c r="G64" s="54" t="s">
        <v>11</v>
      </c>
      <c r="H64" s="54" t="s">
        <v>11</v>
      </c>
      <c r="I64" s="28"/>
    </row>
    <row r="65" customFormat="false" ht="15" hidden="false" customHeight="false" outlineLevel="0" collapsed="false">
      <c r="A65" s="53" t="s">
        <v>60</v>
      </c>
      <c r="B65" s="23" t="s">
        <v>61</v>
      </c>
      <c r="C65" s="23" t="s">
        <v>11</v>
      </c>
      <c r="D65" s="54" t="s">
        <v>11</v>
      </c>
      <c r="E65" s="43"/>
      <c r="F65" s="54" t="s">
        <v>11</v>
      </c>
      <c r="G65" s="54" t="s">
        <v>11</v>
      </c>
      <c r="H65" s="54" t="s">
        <v>11</v>
      </c>
      <c r="I65" s="28"/>
    </row>
    <row r="66" customFormat="false" ht="15" hidden="false" customHeight="false" outlineLevel="0" collapsed="false">
      <c r="A66" s="53" t="s">
        <v>62</v>
      </c>
      <c r="B66" s="23" t="s">
        <v>61</v>
      </c>
      <c r="C66" s="23" t="s">
        <v>11</v>
      </c>
      <c r="D66" s="54" t="s">
        <v>11</v>
      </c>
      <c r="E66" s="43"/>
      <c r="F66" s="54" t="s">
        <v>11</v>
      </c>
      <c r="G66" s="54" t="s">
        <v>11</v>
      </c>
      <c r="H66" s="54" t="s">
        <v>11</v>
      </c>
      <c r="I66" s="28"/>
    </row>
    <row r="67" customFormat="false" ht="15" hidden="false" customHeight="false" outlineLevel="0" collapsed="false">
      <c r="A67" s="53" t="s">
        <v>63</v>
      </c>
      <c r="B67" s="23" t="s">
        <v>61</v>
      </c>
      <c r="C67" s="23" t="s">
        <v>11</v>
      </c>
      <c r="D67" s="54" t="s">
        <v>11</v>
      </c>
      <c r="E67" s="43"/>
      <c r="F67" s="54" t="s">
        <v>11</v>
      </c>
      <c r="G67" s="54" t="s">
        <v>11</v>
      </c>
      <c r="H67" s="54" t="s">
        <v>11</v>
      </c>
      <c r="I67" s="28"/>
    </row>
    <row r="68" customFormat="false" ht="15" hidden="false" customHeight="false" outlineLevel="0" collapsed="false">
      <c r="A68" s="50" t="s">
        <v>64</v>
      </c>
      <c r="B68" s="51"/>
      <c r="C68" s="51"/>
      <c r="D68" s="52"/>
      <c r="E68" s="52"/>
      <c r="F68" s="52"/>
      <c r="G68" s="52"/>
      <c r="H68" s="52"/>
      <c r="I68" s="28"/>
    </row>
    <row r="69" customFormat="false" ht="15" hidden="false" customHeight="false" outlineLevel="0" collapsed="false">
      <c r="A69" s="53" t="s">
        <v>65</v>
      </c>
      <c r="B69" s="53"/>
      <c r="C69" s="55" t="s">
        <v>11</v>
      </c>
      <c r="D69" s="54" t="s">
        <v>11</v>
      </c>
      <c r="E69" s="43"/>
      <c r="F69" s="54" t="s">
        <v>11</v>
      </c>
      <c r="G69" s="54" t="s">
        <v>11</v>
      </c>
      <c r="H69" s="54" t="s">
        <v>11</v>
      </c>
      <c r="I69" s="28"/>
    </row>
    <row r="70" customFormat="false" ht="15.75" hidden="false" customHeight="false" outlineLevel="0" collapsed="false">
      <c r="A70" s="56" t="s">
        <v>66</v>
      </c>
      <c r="B70" s="56"/>
      <c r="C70" s="57" t="s">
        <v>11</v>
      </c>
      <c r="D70" s="58" t="s">
        <v>11</v>
      </c>
      <c r="E70" s="58"/>
      <c r="F70" s="58" t="s">
        <v>11</v>
      </c>
      <c r="G70" s="58" t="s">
        <v>11</v>
      </c>
      <c r="H70" s="58" t="s">
        <v>11</v>
      </c>
      <c r="I70" s="28"/>
    </row>
    <row r="71" customFormat="false" ht="18" hidden="false" customHeight="false" outlineLevel="0" collapsed="false">
      <c r="A71" s="59" t="s">
        <v>67</v>
      </c>
      <c r="B71" s="60"/>
      <c r="C71" s="60" t="n">
        <f aca="false">SUM(C5:C70)</f>
        <v>104.5</v>
      </c>
      <c r="D71" s="61" t="n">
        <f aca="false">SUM(D34,D25,D16,D4)</f>
        <v>3840</v>
      </c>
      <c r="E71" s="61" t="n">
        <f aca="false">SUM(E34,E25,E16,E4)</f>
        <v>2880</v>
      </c>
      <c r="F71" s="61" t="n">
        <f aca="false">SUM(F52,F43)</f>
        <v>2985</v>
      </c>
      <c r="G71" s="61" t="n">
        <f aca="false">SUM(G52,G43)</f>
        <v>2238.75</v>
      </c>
      <c r="H71" s="62" t="n">
        <f aca="false">SUM(H52,H43,H34,H25,H16,H4)</f>
        <v>3583.125</v>
      </c>
      <c r="I71" s="28"/>
    </row>
    <row r="72" customFormat="false" ht="18" hidden="false" customHeight="false" outlineLevel="0" collapsed="false">
      <c r="A72" s="63" t="s">
        <v>68</v>
      </c>
      <c r="B72" s="64"/>
      <c r="C72" s="65" t="s">
        <v>11</v>
      </c>
      <c r="D72" s="66" t="n">
        <f aca="false">SUM(D71:E71)</f>
        <v>6720</v>
      </c>
      <c r="E72" s="66"/>
      <c r="F72" s="66" t="n">
        <f aca="false">SUM(F71:G71)</f>
        <v>5223.75</v>
      </c>
      <c r="G72" s="66"/>
      <c r="H72" s="67" t="n">
        <f aca="false">H71</f>
        <v>3583.125</v>
      </c>
      <c r="I72" s="28"/>
    </row>
    <row r="73" customFormat="false" ht="21" hidden="false" customHeight="false" outlineLevel="0" collapsed="false">
      <c r="A73" s="68" t="s">
        <v>69</v>
      </c>
      <c r="B73" s="69"/>
      <c r="C73" s="69"/>
      <c r="D73" s="70" t="n">
        <f aca="false">SUM(D72:H72)</f>
        <v>15526.875</v>
      </c>
      <c r="E73" s="70"/>
      <c r="F73" s="70"/>
      <c r="G73" s="70"/>
      <c r="H73" s="70"/>
      <c r="I73" s="28"/>
    </row>
  </sheetData>
  <mergeCells count="5">
    <mergeCell ref="D1:E1"/>
    <mergeCell ref="F1:G1"/>
    <mergeCell ref="D72:E72"/>
    <mergeCell ref="F72:G72"/>
    <mergeCell ref="D73:H73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21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D15" activeCellId="0" sqref="D15"/>
    </sheetView>
  </sheetViews>
  <sheetFormatPr defaultColWidth="9.56640625" defaultRowHeight="18" zeroHeight="false" outlineLevelRow="0" outlineLevelCol="0"/>
  <cols>
    <col collapsed="false" customWidth="true" hidden="false" outlineLevel="0" max="1" min="1" style="71" width="19.02"/>
    <col collapsed="false" customWidth="true" hidden="false" outlineLevel="0" max="2" min="2" style="71" width="29.93"/>
    <col collapsed="false" customWidth="true" hidden="false" outlineLevel="0" max="3" min="3" style="71" width="20.65"/>
    <col collapsed="false" customWidth="false" hidden="false" outlineLevel="0" max="1024" min="4" style="71" width="9.58"/>
  </cols>
  <sheetData>
    <row r="1" customFormat="false" ht="18.75" hidden="false" customHeight="false" outlineLevel="0" collapsed="false">
      <c r="A1" s="72" t="s">
        <v>70</v>
      </c>
      <c r="B1" s="73" t="s">
        <v>71</v>
      </c>
      <c r="C1" s="74" t="s">
        <v>72</v>
      </c>
    </row>
    <row r="2" customFormat="false" ht="18" hidden="false" customHeight="false" outlineLevel="0" collapsed="false">
      <c r="A2" s="75" t="s">
        <v>73</v>
      </c>
      <c r="B2" s="76" t="s">
        <v>74</v>
      </c>
      <c r="C2" s="77" t="n">
        <v>5000000</v>
      </c>
    </row>
    <row r="3" customFormat="false" ht="18" hidden="false" customHeight="false" outlineLevel="0" collapsed="false">
      <c r="A3" s="75"/>
      <c r="B3" s="78" t="s">
        <v>75</v>
      </c>
      <c r="C3" s="79" t="n">
        <v>40</v>
      </c>
    </row>
    <row r="4" customFormat="false" ht="18" hidden="false" customHeight="false" outlineLevel="0" collapsed="false">
      <c r="A4" s="75"/>
      <c r="B4" s="78" t="s">
        <v>76</v>
      </c>
      <c r="C4" s="79" t="n">
        <v>4</v>
      </c>
    </row>
    <row r="5" customFormat="false" ht="18.75" hidden="false" customHeight="false" outlineLevel="0" collapsed="false">
      <c r="A5" s="75"/>
      <c r="B5" s="80" t="s">
        <v>77</v>
      </c>
      <c r="C5" s="81" t="n">
        <v>2</v>
      </c>
    </row>
    <row r="6" s="84" customFormat="true" ht="19.5" hidden="false" customHeight="false" outlineLevel="0" collapsed="false">
      <c r="A6" s="75"/>
      <c r="B6" s="82" t="s">
        <v>78</v>
      </c>
      <c r="C6" s="83" t="n">
        <f aca="false">52-(C4+C5)</f>
        <v>46</v>
      </c>
    </row>
    <row r="7" s="84" customFormat="true" ht="19.5" hidden="false" customHeight="false" outlineLevel="0" collapsed="false">
      <c r="A7" s="75"/>
      <c r="B7" s="85" t="s">
        <v>79</v>
      </c>
      <c r="C7" s="86" t="n">
        <f aca="false">C6*C3</f>
        <v>1840</v>
      </c>
    </row>
    <row r="8" s="84" customFormat="true" ht="19.5" hidden="false" customHeight="false" outlineLevel="0" collapsed="false">
      <c r="A8" s="75"/>
      <c r="B8" s="85" t="s">
        <v>80</v>
      </c>
      <c r="C8" s="86" t="n">
        <f aca="false">C2/C7</f>
        <v>2717.39130434783</v>
      </c>
    </row>
    <row r="9" s="84" customFormat="true" ht="20.4" hidden="false" customHeight="false" outlineLevel="0" collapsed="false">
      <c r="A9" s="75"/>
      <c r="B9" s="87" t="s">
        <v>81</v>
      </c>
      <c r="C9" s="88" t="n">
        <f aca="false">C8*175%</f>
        <v>4755.4347826087</v>
      </c>
    </row>
    <row r="10" customFormat="false" ht="18.75" hidden="false" customHeight="false" outlineLevel="0" collapsed="false">
      <c r="C10" s="89"/>
    </row>
    <row r="11" customFormat="false" ht="17.35" hidden="false" customHeight="false" outlineLevel="0" collapsed="false">
      <c r="A11" s="72" t="s">
        <v>70</v>
      </c>
      <c r="B11" s="73" t="s">
        <v>71</v>
      </c>
      <c r="C11" s="74" t="s">
        <v>72</v>
      </c>
    </row>
    <row r="12" customFormat="false" ht="18" hidden="false" customHeight="false" outlineLevel="0" collapsed="false">
      <c r="A12" s="75" t="s">
        <v>82</v>
      </c>
      <c r="B12" s="76" t="s">
        <v>74</v>
      </c>
      <c r="C12" s="77" t="n">
        <v>8000000</v>
      </c>
    </row>
    <row r="13" customFormat="false" ht="18" hidden="false" customHeight="false" outlineLevel="0" collapsed="false">
      <c r="A13" s="75"/>
      <c r="B13" s="78" t="s">
        <v>75</v>
      </c>
      <c r="C13" s="79" t="n">
        <v>40</v>
      </c>
    </row>
    <row r="14" customFormat="false" ht="18" hidden="false" customHeight="false" outlineLevel="0" collapsed="false">
      <c r="A14" s="75"/>
      <c r="B14" s="78" t="s">
        <v>76</v>
      </c>
      <c r="C14" s="79" t="n">
        <v>4</v>
      </c>
    </row>
    <row r="15" customFormat="false" ht="18.75" hidden="false" customHeight="false" outlineLevel="0" collapsed="false">
      <c r="A15" s="75"/>
      <c r="B15" s="80" t="s">
        <v>77</v>
      </c>
      <c r="C15" s="81" t="n">
        <v>2</v>
      </c>
    </row>
    <row r="16" customFormat="false" ht="19.5" hidden="false" customHeight="false" outlineLevel="0" collapsed="false">
      <c r="A16" s="75"/>
      <c r="B16" s="82" t="s">
        <v>78</v>
      </c>
      <c r="C16" s="83" t="n">
        <f aca="false">52-(C14+C15)</f>
        <v>46</v>
      </c>
    </row>
    <row r="17" customFormat="false" ht="19.5" hidden="false" customHeight="false" outlineLevel="0" collapsed="false">
      <c r="A17" s="75"/>
      <c r="B17" s="85" t="s">
        <v>79</v>
      </c>
      <c r="C17" s="86" t="n">
        <f aca="false">C16*C13</f>
        <v>1840</v>
      </c>
    </row>
    <row r="18" customFormat="false" ht="19.5" hidden="false" customHeight="false" outlineLevel="0" collapsed="false">
      <c r="A18" s="75"/>
      <c r="B18" s="85" t="s">
        <v>80</v>
      </c>
      <c r="C18" s="86" t="n">
        <f aca="false">C12/C17</f>
        <v>4347.82608695652</v>
      </c>
    </row>
    <row r="19" customFormat="false" ht="21" hidden="false" customHeight="false" outlineLevel="0" collapsed="false">
      <c r="A19" s="75"/>
      <c r="B19" s="87" t="s">
        <v>83</v>
      </c>
      <c r="C19" s="88" t="n">
        <f aca="false">C18*175%</f>
        <v>7608.69565217391</v>
      </c>
    </row>
    <row r="20" customFormat="false" ht="18" hidden="false" customHeight="false" outlineLevel="0" collapsed="false">
      <c r="C20" s="89"/>
    </row>
    <row r="21" customFormat="false" ht="18" hidden="false" customHeight="false" outlineLevel="0" collapsed="false">
      <c r="C21" s="89"/>
    </row>
  </sheetData>
  <mergeCells count="2">
    <mergeCell ref="A2:A9"/>
    <mergeCell ref="A12:A19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LibreOffice/7.3.2.2$MacOSX_X86_64 LibreOffice_project/49f2b1bff42cfccbd8f788c8dc32c1c309559be0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2019-06-11T04:20:59Z</dcterms:created>
  <dc:creator>Stephen Houraghan</dc:creator>
  <dc:description/>
  <dc:language>ja-JP</dc:language>
  <cp:lastModifiedBy/>
  <dcterms:modified xsi:type="dcterms:W3CDTF">2024-08-17T22:03:07Z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